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3396" yWindow="636" windowWidth="15576" windowHeight="11736"/>
  </bookViews>
  <sheets>
    <sheet name="Hoja1" sheetId="1" r:id="rId1"/>
  </sheet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G21" i="1"/>
  <c r="E21" i="1"/>
  <c r="D21" i="1"/>
  <c r="C21" i="1"/>
  <c r="B21" i="1"/>
  <c r="G18" i="1"/>
  <c r="E18" i="1"/>
  <c r="D18" i="1"/>
  <c r="C18" i="1"/>
  <c r="B18" i="1"/>
  <c r="G11" i="1"/>
  <c r="E11" i="1"/>
  <c r="D11" i="1"/>
  <c r="C11" i="1"/>
  <c r="B11" i="1"/>
  <c r="E4" i="1"/>
  <c r="E5" i="1"/>
  <c r="D5" i="1"/>
  <c r="C5" i="1"/>
  <c r="B5" i="1"/>
  <c r="F6" i="1"/>
  <c r="F12" i="1"/>
  <c r="F13" i="1"/>
  <c r="F18" i="1"/>
  <c r="I9" i="1"/>
  <c r="B15" i="1"/>
  <c r="C15" i="1"/>
  <c r="D15" i="1"/>
  <c r="E15" i="1"/>
  <c r="F15" i="1"/>
  <c r="F11" i="1"/>
  <c r="F7" i="1"/>
  <c r="F4" i="1"/>
  <c r="B23" i="1"/>
  <c r="C23" i="1"/>
  <c r="D23" i="1"/>
  <c r="E23" i="1"/>
  <c r="F23" i="1"/>
  <c r="F21" i="1"/>
  <c r="F22" i="1"/>
  <c r="F14" i="1"/>
  <c r="B8" i="1"/>
  <c r="I10" i="1"/>
</calcChain>
</file>

<file path=xl/sharedStrings.xml><?xml version="1.0" encoding="utf-8"?>
<sst xmlns="http://schemas.openxmlformats.org/spreadsheetml/2006/main" count="33" uniqueCount="24">
  <si>
    <t>Calcular Valor Empresa</t>
  </si>
  <si>
    <t>1.</t>
  </si>
  <si>
    <t>Precio/Venta:</t>
  </si>
  <si>
    <t>Empresa A</t>
  </si>
  <si>
    <t>Ventas Sector</t>
  </si>
  <si>
    <t>Ventas empresa</t>
  </si>
  <si>
    <t>Precio Venta</t>
  </si>
  <si>
    <t>PROMEDIO</t>
  </si>
  <si>
    <t>2.</t>
  </si>
  <si>
    <t>(Precio + Valor de deuda)/EBIT</t>
  </si>
  <si>
    <t>Valor deuda</t>
  </si>
  <si>
    <t>EBIT</t>
  </si>
  <si>
    <t>EBITDA</t>
  </si>
  <si>
    <t>Amortizaciones</t>
  </si>
  <si>
    <t>3.</t>
  </si>
  <si>
    <t>4.</t>
  </si>
  <si>
    <t>Precio/NOPAT</t>
  </si>
  <si>
    <t>NOPAT</t>
  </si>
  <si>
    <t>Impuestos</t>
  </si>
  <si>
    <t>DATOS DE LA EMPRESA</t>
  </si>
  <si>
    <t>Ventas</t>
  </si>
  <si>
    <t>Deudas</t>
  </si>
  <si>
    <t>VALORACIÓN:</t>
  </si>
  <si>
    <t>(Precio + Valor de deuda)/EBITDA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</si>
</sst>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right"/>
    </xf>
    <xf numFmtId="0" fontId="0" fillId="0" borderId="4" xfId="0" applyBorder="1"/>
    <xf numFmtId="3" fontId="1" fillId="0" borderId="4" xfId="0" applyNumberFormat="1" applyFont="1" applyBorder="1"/>
    <xf numFmtId="0" fontId="1" fillId="0" borderId="5" xfId="0" applyFont="1" applyBorder="1" applyAlignment="1">
      <alignment horizontal="right"/>
    </xf>
    <xf numFmtId="3" fontId="1" fillId="0" borderId="6" xfId="0" applyNumberFormat="1" applyFont="1" applyBorder="1"/>
    <xf numFmtId="4" fontId="0" fillId="0" borderId="0" xfId="0" applyNumberFormat="1"/>
    <xf numFmtId="164" fontId="1" fillId="2" borderId="0" xfId="0" applyNumberFormat="1" applyFont="1" applyFill="1"/>
    <xf numFmtId="0" fontId="1" fillId="2" borderId="0" xfId="0" applyFont="1" applyFill="1"/>
    <xf numFmtId="16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tabSelected="1" workbookViewId="0">
      <selection activeCell="K10" sqref="K10"/>
    </sheetView>
  </sheetViews>
  <sheetFormatPr baseColWidth="10" defaultRowHeight="14.4" x14ac:dyDescent="0.3"/>
  <cols>
    <col min="1" max="1" width="15.33203125" style="2" customWidth="1"/>
    <col min="10" max="10" width="10.77734375" style="2"/>
    <col min="11" max="11" width="15.109375" customWidth="1"/>
  </cols>
  <sheetData>
    <row r="2" spans="1:11" ht="15" thickBot="1" x14ac:dyDescent="0.35">
      <c r="B2" s="3" t="s">
        <v>0</v>
      </c>
    </row>
    <row r="3" spans="1:11" x14ac:dyDescent="0.3">
      <c r="A3" s="2" t="s">
        <v>1</v>
      </c>
      <c r="B3" s="1" t="s">
        <v>2</v>
      </c>
      <c r="H3" s="1" t="s">
        <v>19</v>
      </c>
      <c r="J3" s="5"/>
      <c r="K3" s="6" t="s">
        <v>22</v>
      </c>
    </row>
    <row r="4" spans="1:11" x14ac:dyDescent="0.3">
      <c r="E4" s="13">
        <f>AVERAGE(B5:E5)</f>
        <v>1.0362692867509735</v>
      </c>
      <c r="F4" s="4">
        <f>+F6/F7</f>
        <v>1.0548890900860117</v>
      </c>
      <c r="H4" t="s">
        <v>20</v>
      </c>
      <c r="I4" s="12">
        <v>172886</v>
      </c>
      <c r="J4" s="7"/>
      <c r="K4" s="8"/>
    </row>
    <row r="5" spans="1:11" x14ac:dyDescent="0.3">
      <c r="A5" s="2" t="s">
        <v>3</v>
      </c>
      <c r="B5" s="15">
        <f>B6/B7</f>
        <v>1.0900033658700772</v>
      </c>
      <c r="C5" s="15">
        <f t="shared" ref="C5:E5" si="0">C6/C7</f>
        <v>1.1015384615384614</v>
      </c>
      <c r="D5" s="15">
        <f t="shared" si="0"/>
        <v>1.353514739229025</v>
      </c>
      <c r="E5" s="15">
        <f t="shared" si="0"/>
        <v>0.60002058036633055</v>
      </c>
      <c r="F5" s="1" t="s">
        <v>7</v>
      </c>
      <c r="H5" t="s">
        <v>12</v>
      </c>
      <c r="I5" s="12">
        <v>10800</v>
      </c>
      <c r="J5" s="7" t="s">
        <v>1</v>
      </c>
      <c r="K5" s="9">
        <f>+E4*I4</f>
        <v>179156.45190922881</v>
      </c>
    </row>
    <row r="6" spans="1:11" x14ac:dyDescent="0.3">
      <c r="A6" s="2" t="s">
        <v>6</v>
      </c>
      <c r="B6">
        <v>323.83999999999997</v>
      </c>
      <c r="C6">
        <v>286.39999999999998</v>
      </c>
      <c r="D6">
        <v>298.45</v>
      </c>
      <c r="E6">
        <v>116.62</v>
      </c>
      <c r="F6" s="1">
        <f>+AVERAGE(B6:E6)</f>
        <v>256.32749999999999</v>
      </c>
      <c r="H6" t="s">
        <v>13</v>
      </c>
      <c r="I6" s="12">
        <v>2225</v>
      </c>
      <c r="J6" s="7" t="s">
        <v>8</v>
      </c>
      <c r="K6" s="9">
        <f>+G11*I9-I8</f>
        <v>201506.80206346168</v>
      </c>
    </row>
    <row r="7" spans="1:11" x14ac:dyDescent="0.3">
      <c r="A7" s="2" t="s">
        <v>4</v>
      </c>
      <c r="B7">
        <v>297.10000000000002</v>
      </c>
      <c r="C7">
        <v>260</v>
      </c>
      <c r="D7">
        <v>220.5</v>
      </c>
      <c r="E7">
        <v>194.36</v>
      </c>
      <c r="F7" s="1">
        <f>+AVERAGE(B7:E7)</f>
        <v>242.99</v>
      </c>
      <c r="H7" t="s">
        <v>18</v>
      </c>
      <c r="I7" s="12">
        <v>3441</v>
      </c>
      <c r="J7" s="7" t="s">
        <v>14</v>
      </c>
      <c r="K7" s="9">
        <f>+G18*I5-I8</f>
        <v>152215.07421150274</v>
      </c>
    </row>
    <row r="8" spans="1:11" ht="15" thickBot="1" x14ac:dyDescent="0.35">
      <c r="A8" s="2" t="s">
        <v>5</v>
      </c>
      <c r="B8">
        <f>+B7</f>
        <v>297.10000000000002</v>
      </c>
      <c r="H8" t="s">
        <v>21</v>
      </c>
      <c r="I8" s="12">
        <v>110400</v>
      </c>
      <c r="J8" s="10" t="s">
        <v>15</v>
      </c>
      <c r="K8" s="11">
        <f>+I10*G21</f>
        <v>192592.87595060287</v>
      </c>
    </row>
    <row r="9" spans="1:11" x14ac:dyDescent="0.3">
      <c r="H9" t="s">
        <v>11</v>
      </c>
      <c r="I9" s="12">
        <f>+I5-I6</f>
        <v>8575</v>
      </c>
    </row>
    <row r="10" spans="1:11" x14ac:dyDescent="0.3">
      <c r="A10" s="2" t="s">
        <v>8</v>
      </c>
      <c r="B10" s="1" t="s">
        <v>9</v>
      </c>
      <c r="C10" s="1"/>
      <c r="H10" t="s">
        <v>17</v>
      </c>
      <c r="I10" s="12">
        <f>+I9-I7</f>
        <v>5134</v>
      </c>
    </row>
    <row r="11" spans="1:11" x14ac:dyDescent="0.3">
      <c r="B11" s="16">
        <f t="shared" ref="B11:E11" si="1">+(B6+B12)/B15</f>
        <v>38.872131147540983</v>
      </c>
      <c r="C11" s="16">
        <f t="shared" si="1"/>
        <v>31.812499999999996</v>
      </c>
      <c r="D11" s="16">
        <f t="shared" si="1"/>
        <v>28.676470588235297</v>
      </c>
      <c r="E11" s="16">
        <f t="shared" si="1"/>
        <v>46.134782608695645</v>
      </c>
      <c r="F11" s="1">
        <f>+(F6+F12)/F15</f>
        <v>34.129398663697103</v>
      </c>
      <c r="G11" s="14">
        <f>AVERAGE(B11:E11)</f>
        <v>36.373971086117983</v>
      </c>
    </row>
    <row r="12" spans="1:11" x14ac:dyDescent="0.3">
      <c r="A12" s="2" t="s">
        <v>10</v>
      </c>
      <c r="B12">
        <v>150.4</v>
      </c>
      <c r="C12">
        <v>120.8</v>
      </c>
      <c r="D12">
        <v>140.30000000000001</v>
      </c>
      <c r="E12">
        <v>95.6</v>
      </c>
      <c r="F12" s="1">
        <f>+AVERAGE(B12:E12)</f>
        <v>126.77500000000001</v>
      </c>
    </row>
    <row r="13" spans="1:11" x14ac:dyDescent="0.3">
      <c r="A13" s="2" t="s">
        <v>12</v>
      </c>
      <c r="B13">
        <v>17.600000000000001</v>
      </c>
      <c r="C13">
        <v>16</v>
      </c>
      <c r="D13">
        <v>18.899999999999999</v>
      </c>
      <c r="E13">
        <v>9.8000000000000007</v>
      </c>
      <c r="F13" s="1">
        <f>+AVERAGE(B13:E13)</f>
        <v>15.574999999999999</v>
      </c>
    </row>
    <row r="14" spans="1:11" x14ac:dyDescent="0.3">
      <c r="A14" s="2" t="s">
        <v>13</v>
      </c>
      <c r="B14">
        <v>5.4</v>
      </c>
      <c r="C14">
        <v>3.2</v>
      </c>
      <c r="D14">
        <v>3.6</v>
      </c>
      <c r="E14">
        <v>5.2</v>
      </c>
      <c r="F14" s="1">
        <f>+AVERAGE(B14:E14)</f>
        <v>4.3500000000000005</v>
      </c>
    </row>
    <row r="15" spans="1:11" x14ac:dyDescent="0.3">
      <c r="A15" s="2" t="s">
        <v>11</v>
      </c>
      <c r="B15">
        <f>+B13-B14</f>
        <v>12.200000000000001</v>
      </c>
      <c r="C15">
        <f t="shared" ref="C15:E15" si="2">+C13-C14</f>
        <v>12.8</v>
      </c>
      <c r="D15">
        <f t="shared" si="2"/>
        <v>15.299999999999999</v>
      </c>
      <c r="E15">
        <f t="shared" si="2"/>
        <v>4.6000000000000005</v>
      </c>
      <c r="F15" s="1">
        <f>+AVERAGE(B15:E15)</f>
        <v>11.225</v>
      </c>
    </row>
    <row r="17" spans="1:7" x14ac:dyDescent="0.3">
      <c r="A17" s="2" t="s">
        <v>14</v>
      </c>
      <c r="B17" s="1" t="s">
        <v>23</v>
      </c>
    </row>
    <row r="18" spans="1:7" x14ac:dyDescent="0.3">
      <c r="B18" s="16">
        <f t="shared" ref="B18:E18" si="3">+(B6+B12)/B13</f>
        <v>26.945454545454545</v>
      </c>
      <c r="C18" s="16">
        <f t="shared" si="3"/>
        <v>25.45</v>
      </c>
      <c r="D18" s="16">
        <f t="shared" si="3"/>
        <v>23.214285714285715</v>
      </c>
      <c r="E18" s="16">
        <f t="shared" si="3"/>
        <v>21.655102040816324</v>
      </c>
      <c r="F18" s="1">
        <f>+(F6+F12)/F13</f>
        <v>24.597271268057785</v>
      </c>
      <c r="G18" s="14">
        <f>AVERAGE(B18:E18)</f>
        <v>24.316210575139145</v>
      </c>
    </row>
    <row r="20" spans="1:7" x14ac:dyDescent="0.3">
      <c r="A20" s="2" t="s">
        <v>15</v>
      </c>
      <c r="B20" s="1" t="s">
        <v>16</v>
      </c>
    </row>
    <row r="21" spans="1:7" x14ac:dyDescent="0.3">
      <c r="B21" s="16">
        <f t="shared" ref="B21:E21" si="4">+B6/B23</f>
        <v>44.977777777777767</v>
      </c>
      <c r="C21" s="16">
        <f t="shared" si="4"/>
        <v>43.393939393939384</v>
      </c>
      <c r="D21" s="16">
        <f t="shared" si="4"/>
        <v>30.991692627206646</v>
      </c>
      <c r="E21" s="16">
        <f t="shared" si="4"/>
        <v>30.689473684210522</v>
      </c>
      <c r="F21" s="1">
        <f>+F6/F23</f>
        <v>37.653690782225482</v>
      </c>
      <c r="G21" s="14">
        <f>AVERAGE(B21:E21)</f>
        <v>37.513220870783577</v>
      </c>
    </row>
    <row r="22" spans="1:7" x14ac:dyDescent="0.3">
      <c r="A22" s="2" t="s">
        <v>18</v>
      </c>
      <c r="B22">
        <v>5</v>
      </c>
      <c r="C22">
        <v>6.2</v>
      </c>
      <c r="D22">
        <v>5.67</v>
      </c>
      <c r="E22">
        <v>0.8</v>
      </c>
      <c r="F22" s="1">
        <f>+AVERAGE(B22:E22)</f>
        <v>4.4174999999999995</v>
      </c>
    </row>
    <row r="23" spans="1:7" x14ac:dyDescent="0.3">
      <c r="A23" s="2" t="s">
        <v>17</v>
      </c>
      <c r="B23">
        <f>+B15-B22</f>
        <v>7.2000000000000011</v>
      </c>
      <c r="C23">
        <f t="shared" ref="C23:E23" si="5">+C15-C22</f>
        <v>6.6000000000000005</v>
      </c>
      <c r="D23">
        <f t="shared" si="5"/>
        <v>9.629999999999999</v>
      </c>
      <c r="E23">
        <f t="shared" si="5"/>
        <v>3.8000000000000007</v>
      </c>
      <c r="F23" s="1">
        <f>+AVERAGE(B23:E23)</f>
        <v>6.8075000000000001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De_La_Puerta Sanmartin</dc:creator>
  <cp:lastModifiedBy>Bankia</cp:lastModifiedBy>
  <dcterms:created xsi:type="dcterms:W3CDTF">2016-11-18T18:29:37Z</dcterms:created>
  <dcterms:modified xsi:type="dcterms:W3CDTF">2017-03-15T18:52:07Z</dcterms:modified>
</cp:coreProperties>
</file>